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9d1d90e97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urces and uses" sheetId="1" r:id="R2d0a090da0ee40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–&quot;"/>
    <x:numFmt numFmtId="201" formatCode="#,##0.00;(#,##0.00);&quot;–&quot;"/>
    <x:numFmt numFmtId="202" formatCode="#,##0.00;(#,##0.00);0.00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1"/>
      <x:color rgb="FF153A4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8FAF9"/>
      </x:patternFill>
    </x:fill>
    <x:fill>
      <x:patternFill patternType="solid">
        <x:fgColor rgb="FFE4EDE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7d68a213f4b81" /><Relationship Type="http://schemas.openxmlformats.org/officeDocument/2006/relationships/theme" Target="/xl/theme/theme1.xml" Id="R2f1da55f1c8e4a12" /><Relationship Type="http://schemas.openxmlformats.org/officeDocument/2006/relationships/sharedStrings" Target="/xl/sharedStrings.xml" Id="Re17fe779d13f4e6a" /><Relationship Type="http://schemas.openxmlformats.org/officeDocument/2006/relationships/worksheet" Target="/xl/worksheets/sheet1.xml" Id="R2d0a090da0ee40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12" topLeftCell="B13" activePane="bottomRight" state="frozen"/>
    </x:sheetView>
  </x:sheetViews>
  <x:sheetFormatPr defaultRowHeight="15"/>
  <x:cols>
    <x:col min="1" max="1" width="12" hidden="0" customWidth="1"/>
    <x:col min="2" max="2" width="22" hidden="0" customWidth="1"/>
    <x:col min="3" max="3" width="22" hidden="0" customWidth="1"/>
    <x:col min="4" max="4" width="34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48" hidden="0" customWidth="1"/>
    <x:col min="10" max="10" width="2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Financing sources and uses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2" t="str">
        <x:v>Completed hypothetical example. No actual property or transaction.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 t="str">
        <x:v>Published by Jaken Finance Group. Instructions: commercialdebtadvisory.com/templates/financing-sources-and-uses/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4" customHeight="1">
      <x:c r="A6" s="16" t="str">
        <x:v>Phase</x:v>
      </x:c>
      <x:c r="B6" s="16" t="str">
        <x:v>Sources entered (USD)</x:v>
      </x:c>
      <x:c r="C6" s="16" t="str">
        <x:v>Uses entered (USD)</x:v>
      </x:c>
      <x:c r="D6" s="16" t="str">
        <x:v>Difference (USD)</x:v>
      </x:c>
      <x:c r="E6" s="2"/>
      <x:c r="F6" s="2"/>
      <x:c r="G6" s="2"/>
      <x:c r="H6" s="2"/>
      <x:c r="I6" s="2"/>
      <x:c r="J6" s="2"/>
    </x:row>
    <x:row r="7" ht="24" customHeight="1">
      <x:c r="A7" s="2" t="str">
        <x:v>preclosing</x:v>
      </x:c>
      <x:c r="B7" s="17" t="n">
        <x:f>IF(OR(COUNT($E$13:$E$22)=0,COUNTIF($J$13:$J$22,"incomplete")&gt;0),"n.a.",SUMIFS($E$13:$E$22,$B$13:$B$22,"source",$F$13:$F$22,$A7))</x:f>
        <x:v>100000</x:v>
      </x:c>
      <x:c r="C7" s="17" t="n">
        <x:f>IF(OR(COUNT($E$13:$E$22)=0,COUNTIF($J$13:$J$22,"incomplete")&gt;0),"n.a.",SUMIFS($E$13:$E$22,$B$13:$B$22,"use",$F$13:$F$22,$A7))</x:f>
        <x:v>100000</x:v>
      </x:c>
      <x:c r="D7" s="18" t="n">
        <x:f>IF(ISNUMBER(B7),B7-C7,"n.a.")</x:f>
        <x:v>0</x:v>
      </x:c>
      <x:c r="E7" s="2"/>
      <x:c r="F7" s="2"/>
      <x:c r="G7" s="2"/>
      <x:c r="H7" s="2"/>
      <x:c r="I7" s="2"/>
      <x:c r="J7" s="2"/>
    </x:row>
    <x:row r="8" ht="24" customHeight="1">
      <x:c r="A8" s="2" t="str">
        <x:v>closing</x:v>
      </x:c>
      <x:c r="B8" s="17" t="n">
        <x:f>IF(OR(COUNT($E$13:$E$22)=0,COUNTIF($J$13:$J$22,"incomplete")&gt;0),"n.a.",SUMIFS($E$13:$E$22,$B$13:$B$22,"source",$F$13:$F$22,$A8))</x:f>
        <x:v>4200000</x:v>
      </x:c>
      <x:c r="C8" s="17" t="n">
        <x:f>IF(OR(COUNT($E$13:$E$22)=0,COUNTIF($J$13:$J$22,"incomplete")&gt;0),"n.a.",SUMIFS($E$13:$E$22,$B$13:$B$22,"use",$F$13:$F$22,$A8))</x:f>
        <x:v>4200000</x:v>
      </x:c>
      <x:c r="D8" s="18" t="n">
        <x:f>IF(ISNUMBER(B8),B8-C8,"n.a.")</x:f>
        <x:v>0</x:v>
      </x:c>
      <x:c r="E8" s="2"/>
      <x:c r="F8" s="2"/>
      <x:c r="G8" s="2"/>
      <x:c r="H8" s="2"/>
      <x:c r="I8" s="2"/>
      <x:c r="J8" s="2"/>
    </x:row>
    <x:row r="9" ht="24" customHeight="1">
      <x:c r="A9" s="2" t="str">
        <x:v>future</x:v>
      </x:c>
      <x:c r="B9" s="17" t="n">
        <x:f>IF(OR(COUNT($E$13:$E$22)=0,COUNTIF($J$13:$J$22,"incomplete")&gt;0),"n.a.",SUMIFS($E$13:$E$22,$B$13:$B$22,"source",$F$13:$F$22,$A9))</x:f>
        <x:v>500000</x:v>
      </x:c>
      <x:c r="C9" s="17" t="n">
        <x:f>IF(OR(COUNT($E$13:$E$22)=0,COUNTIF($J$13:$J$22,"incomplete")&gt;0),"n.a.",SUMIFS($E$13:$E$22,$B$13:$B$22,"use",$F$13:$F$22,$A9))</x:f>
        <x:v>500000</x:v>
      </x:c>
      <x:c r="D9" s="18" t="n">
        <x:f>IF(ISNUMBER(B9),B9-C9,"n.a.")</x:f>
        <x:v>0</x:v>
      </x:c>
      <x:c r="E9" s="2"/>
      <x:c r="F9" s="2"/>
      <x:c r="G9" s="2"/>
      <x:c r="H9" s="2"/>
      <x:c r="I9" s="2"/>
      <x:c r="J9" s="2"/>
    </x:row>
    <x:row r="10" ht="24" customHeight="1">
      <x:c r="A10" s="19" t="str">
        <x:v>Total</x:v>
      </x:c>
      <x:c r="B10" s="20" t="n">
        <x:f>IF(OR(COUNT($E$13:$E$22)=0,COUNTIF($J$13:$J$22,"incomplete")&gt;0),"n.a.",SUMIFS($E$13:$E$22,$B$13:$B$22,"source"))</x:f>
        <x:v>4800000</x:v>
      </x:c>
      <x:c r="C10" s="20" t="n">
        <x:f>IF(OR(COUNT($E$13:$E$22)=0,COUNTIF($J$13:$J$22,"incomplete")&gt;0),"n.a.",SUMIFS($E$13:$E$22,$B$13:$B$22,"use"))</x:f>
        <x:v>4800000</x:v>
      </x:c>
      <x:c r="D10" s="21" t="n">
        <x:f>IF(ISNUMBER(B10),B10-C10,"n.a.")</x:f>
        <x:v>0</x:v>
      </x:c>
      <x:c r="E10" s="2"/>
      <x:c r="F10" s="2"/>
      <x:c r="G10" s="2"/>
      <x:c r="H10" s="2"/>
      <x:c r="I10" s="2"/>
      <x:c r="J10" s="2"/>
    </x:row>
    <x:row r="11" ht="24" customHeight="1">
      <x:c r="A11" s="2" t="str">
        <x:v>Any populated incomplete row blocks totals. Enter a nonnegative amount, ID, valid side and phase. Gray status checks arithmetic fields only.</x:v>
      </x:c>
      <x:c r="B11" s="2"/>
      <x:c r="C11" s="2"/>
      <x:c r="D11" s="2"/>
      <x:c r="E11" s="2"/>
      <x:c r="F11" s="2"/>
      <x:c r="G11" s="2"/>
      <x:c r="H11" s="2"/>
      <x:c r="I11" s="2"/>
      <x:c r="J11" s="2"/>
    </x:row>
    <x:row r="12" ht="32" customHeight="1">
      <x:c r="A12" s="7" t="str">
        <x:v>line id</x:v>
      </x:c>
      <x:c r="B12" s="7" t="str">
        <x:v>side</x:v>
      </x:c>
      <x:c r="C12" s="7" t="str">
        <x:v>category</x:v>
      </x:c>
      <x:c r="D12" s="7" t="str">
        <x:v>description</x:v>
      </x:c>
      <x:c r="E12" s="7" t="str">
        <x:v>amount</x:v>
      </x:c>
      <x:c r="F12" s="7" t="str">
        <x:v>phase</x:v>
      </x:c>
      <x:c r="G12" s="7" t="str">
        <x:v>funding status</x:v>
      </x:c>
      <x:c r="H12" s="7" t="str">
        <x:v>source ref</x:v>
      </x:c>
      <x:c r="I12" s="7" t="str">
        <x:v>notes</x:v>
      </x:c>
      <x:c r="J12" s="7" t="str">
        <x:v>Row arithmetic status</x:v>
      </x:c>
    </x:row>
    <x:row r="13" ht="40" customHeight="1">
      <x:c r="A13" s="10" t="str">
        <x:v>U001</x:v>
      </x:c>
      <x:c r="B13" s="10" t="str">
        <x:v>use</x:v>
      </x:c>
      <x:c r="C13" s="10" t="str">
        <x:v>acquisition</x:v>
      </x:c>
      <x:c r="D13" s="10" t="str">
        <x:v>Purchase deposit</x:v>
      </x:c>
      <x:c r="E13" s="11" t="n">
        <x:v>100000</x:v>
      </x:c>
      <x:c r="F13" s="10" t="str">
        <x:v>preclosing</x:v>
      </x:c>
      <x:c r="G13" s="10" t="str">
        <x:v>paid</x:v>
      </x:c>
      <x:c r="H13" s="10" t="str">
        <x:v>PSA-1</x:v>
      </x:c>
      <x:c r="I13" s="10" t="str">
        <x:v>Credited toward total purchase price</x:v>
      </x:c>
      <x:c r="J13" s="13" t="str">
        <x:f>IF(COUNTA(A13:I13)=0,"",IF(AND(A13&lt;&gt;"",ISNUMBER(E13),E13&gt;=0,OR(B13="source",B13="use"),OR(F13="preclosing",F13="closing",F13="future")),"complete","incomplete"))</x:f>
        <x:v>complete</x:v>
      </x:c>
    </x:row>
    <x:row r="14" ht="40" customHeight="1">
      <x:c r="A14" s="10" t="str">
        <x:v>U002</x:v>
      </x:c>
      <x:c r="B14" s="10" t="str">
        <x:v>use</x:v>
      </x:c>
      <x:c r="C14" s="10" t="str">
        <x:v>acquisition</x:v>
      </x:c>
      <x:c r="D14" s="10" t="str">
        <x:v>Purchase balance</x:v>
      </x:c>
      <x:c r="E14" s="11" t="n">
        <x:v>3900000</x:v>
      </x:c>
      <x:c r="F14" s="10" t="str">
        <x:v>closing</x:v>
      </x:c>
      <x:c r="G14" s="10" t="str">
        <x:v>expected</x:v>
      </x:c>
      <x:c r="H14" s="10" t="str">
        <x:v>PSA-1</x:v>
      </x:c>
      <x:c r="I14" s="10" t="str">
        <x:v>Price less deposit already paid</x:v>
      </x:c>
      <x:c r="J14" s="13" t="str">
        <x:f>IF(COUNTA(A14:I14)=0,"",IF(AND(A14&lt;&gt;"",ISNUMBER(E14),E14&gt;=0,OR(B14="source",B14="use"),OR(F14="preclosing",F14="closing",F14="future")),"complete","incomplete"))</x:f>
        <x:v>complete</x:v>
      </x:c>
    </x:row>
    <x:row r="15" ht="40" customHeight="1">
      <x:c r="A15" s="10" t="str">
        <x:v>U003</x:v>
      </x:c>
      <x:c r="B15" s="10" t="str">
        <x:v>use</x:v>
      </x:c>
      <x:c r="C15" s="10" t="str">
        <x:v>costs</x:v>
      </x:c>
      <x:c r="D15" s="10" t="str">
        <x:v>Closing costs</x:v>
      </x:c>
      <x:c r="E15" s="11" t="n">
        <x:v>120000</x:v>
      </x:c>
      <x:c r="F15" s="10" t="str">
        <x:v>closing</x:v>
      </x:c>
      <x:c r="G15" s="10" t="str">
        <x:v>estimated</x:v>
      </x:c>
      <x:c r="H15" s="10" t="str">
        <x:v>BUDGET-1</x:v>
      </x:c>
      <x:c r="I15" s="10" t="str">
        <x:v>Includes 60000 origination charge</x:v>
      </x:c>
      <x:c r="J15" s="13" t="str">
        <x:f>IF(COUNTA(A15:I15)=0,"",IF(AND(A15&lt;&gt;"",ISNUMBER(E15),E15&gt;=0,OR(B15="source",B15="use"),OR(F15="preclosing",F15="closing",F15="future")),"complete","incomplete"))</x:f>
        <x:v>complete</x:v>
      </x:c>
    </x:row>
    <x:row r="16" ht="40" customHeight="1">
      <x:c r="A16" s="10" t="str">
        <x:v>U004</x:v>
      </x:c>
      <x:c r="B16" s="10" t="str">
        <x:v>use</x:v>
      </x:c>
      <x:c r="C16" s="10" t="str">
        <x:v>reserve</x:v>
      </x:c>
      <x:c r="D16" s="10" t="str">
        <x:v>Restricted reserve deposit</x:v>
      </x:c>
      <x:c r="E16" s="11" t="n">
        <x:v>180000</x:v>
      </x:c>
      <x:c r="F16" s="10" t="str">
        <x:v>closing</x:v>
      </x:c>
      <x:c r="G16" s="10" t="str">
        <x:v>required_assumption</x:v>
      </x:c>
      <x:c r="H16" s="10" t="str">
        <x:v>TERM-1</x:v>
      </x:c>
      <x:c r="I16" s="10" t="str">
        <x:v>Restricted cash is not free operating cash</x:v>
      </x:c>
      <x:c r="J16" s="13" t="str">
        <x:f>IF(COUNTA(A16:I16)=0,"",IF(AND(A16&lt;&gt;"",ISNUMBER(E16),E16&gt;=0,OR(B16="source",B16="use"),OR(F16="preclosing",F16="closing",F16="future")),"complete","incomplete"))</x:f>
        <x:v>complete</x:v>
      </x:c>
    </x:row>
    <x:row r="17" ht="40" customHeight="1">
      <x:c r="A17" s="10" t="str">
        <x:v>U005</x:v>
      </x:c>
      <x:c r="B17" s="10" t="str">
        <x:v>use</x:v>
      </x:c>
      <x:c r="C17" s="10" t="str">
        <x:v>work</x:v>
      </x:c>
      <x:c r="D17" s="10" t="str">
        <x:v>Postclosing improvements</x:v>
      </x:c>
      <x:c r="E17" s="11" t="n">
        <x:v>500000</x:v>
      </x:c>
      <x:c r="F17" s="10" t="str">
        <x:v>future</x:v>
      </x:c>
      <x:c r="G17" s="10" t="str">
        <x:v>estimated</x:v>
      </x:c>
      <x:c r="H17" s="10" t="str">
        <x:v>BID-1</x:v>
      </x:c>
      <x:c r="I17" s="10" t="str">
        <x:v>Draw timing and eligible costs require confirmation</x:v>
      </x:c>
      <x:c r="J17" s="13" t="str">
        <x:f>IF(COUNTA(A17:I17)=0,"",IF(AND(A17&lt;&gt;"",ISNUMBER(E17),E17&gt;=0,OR(B17="source",B17="use"),OR(F17="preclosing",F17="closing",F17="future")),"complete","incomplete"))</x:f>
        <x:v>complete</x:v>
      </x:c>
    </x:row>
    <x:row r="18" ht="40" customHeight="1">
      <x:c r="A18" s="10" t="str">
        <x:v>S001</x:v>
      </x:c>
      <x:c r="B18" s="10" t="str">
        <x:v>source</x:v>
      </x:c>
      <x:c r="C18" s="10" t="str">
        <x:v>equity</x:v>
      </x:c>
      <x:c r="D18" s="10" t="str">
        <x:v>Sponsor deposit funding</x:v>
      </x:c>
      <x:c r="E18" s="11" t="n">
        <x:v>100000</x:v>
      </x:c>
      <x:c r="F18" s="10" t="str">
        <x:v>preclosing</x:v>
      </x:c>
      <x:c r="G18" s="10" t="str">
        <x:v>paid</x:v>
      </x:c>
      <x:c r="H18" s="10" t="str">
        <x:v>EQ-1</x:v>
      </x:c>
      <x:c r="I18" s="10" t="str">
        <x:v>Already invested</x:v>
      </x:c>
      <x:c r="J18" s="13" t="str">
        <x:f>IF(COUNTA(A18:I18)=0,"",IF(AND(A18&lt;&gt;"",ISNUMBER(E18),E18&gt;=0,OR(B18="source",B18="use"),OR(F18="preclosing",F18="closing",F18="future")),"complete","incomplete"))</x:f>
        <x:v>complete</x:v>
      </x:c>
    </x:row>
    <x:row r="19" ht="40" customHeight="1">
      <x:c r="A19" s="10" t="str">
        <x:v>S002</x:v>
      </x:c>
      <x:c r="B19" s="10" t="str">
        <x:v>source</x:v>
      </x:c>
      <x:c r="C19" s="10" t="str">
        <x:v>debt</x:v>
      </x:c>
      <x:c r="D19" s="10" t="str">
        <x:v>Initial gross loan funding</x:v>
      </x:c>
      <x:c r="E19" s="11" t="n">
        <x:v>3000000</x:v>
      </x:c>
      <x:c r="F19" s="10" t="str">
        <x:v>closing</x:v>
      </x:c>
      <x:c r="G19" s="10" t="str">
        <x:v>indicative</x:v>
      </x:c>
      <x:c r="H19" s="10" t="str">
        <x:v>TERM-1</x:v>
      </x:c>
      <x:c r="I19" s="10" t="str">
        <x:v>Fees remain separately included in uses</x:v>
      </x:c>
      <x:c r="J19" s="13" t="str">
        <x:f>IF(COUNTA(A19:I19)=0,"",IF(AND(A19&lt;&gt;"",ISNUMBER(E19),E19&gt;=0,OR(B19="source",B19="use"),OR(F19="preclosing",F19="closing",F19="future")),"complete","incomplete"))</x:f>
        <x:v>complete</x:v>
      </x:c>
    </x:row>
    <x:row r="20" ht="40" customHeight="1">
      <x:c r="A20" s="10" t="str">
        <x:v>S003</x:v>
      </x:c>
      <x:c r="B20" s="10" t="str">
        <x:v>source</x:v>
      </x:c>
      <x:c r="C20" s="10" t="str">
        <x:v>equity</x:v>
      </x:c>
      <x:c r="D20" s="10" t="str">
        <x:v>Sponsor closing cash</x:v>
      </x:c>
      <x:c r="E20" s="11" t="n">
        <x:v>1200000</x:v>
      </x:c>
      <x:c r="F20" s="10" t="str">
        <x:v>closing</x:v>
      </x:c>
      <x:c r="G20" s="10" t="str">
        <x:v>planned</x:v>
      </x:c>
      <x:c r="H20" s="10" t="str">
        <x:v>EQ-2</x:v>
      </x:c>
      <x:c r="I20" s="10" t="str">
        <x:v>Availability must be verified</x:v>
      </x:c>
      <x:c r="J20" s="13" t="str">
        <x:f>IF(COUNTA(A20:I20)=0,"",IF(AND(A20&lt;&gt;"",ISNUMBER(E20),E20&gt;=0,OR(B20="source",B20="use"),OR(F20="preclosing",F20="closing",F20="future")),"complete","incomplete"))</x:f>
        <x:v>complete</x:v>
      </x:c>
    </x:row>
    <x:row r="21" ht="40" customHeight="1">
      <x:c r="A21" s="10" t="str">
        <x:v>S004</x:v>
      </x:c>
      <x:c r="B21" s="10" t="str">
        <x:v>source</x:v>
      </x:c>
      <x:c r="C21" s="10" t="str">
        <x:v>debt</x:v>
      </x:c>
      <x:c r="D21" s="10" t="str">
        <x:v>Conditional future loan advances</x:v>
      </x:c>
      <x:c r="E21" s="11" t="n">
        <x:v>300000</x:v>
      </x:c>
      <x:c r="F21" s="10" t="str">
        <x:v>future</x:v>
      </x:c>
      <x:c r="G21" s="10" t="str">
        <x:v>conditional</x:v>
      </x:c>
      <x:c r="H21" s="10" t="str">
        <x:v>TERM-1</x:v>
      </x:c>
      <x:c r="I21" s="10" t="str">
        <x:v>Subject to release conditions</x:v>
      </x:c>
      <x:c r="J21" s="13" t="str">
        <x:f>IF(COUNTA(A21:I21)=0,"",IF(AND(A21&lt;&gt;"",ISNUMBER(E21),E21&gt;=0,OR(B21="source",B21="use"),OR(F21="preclosing",F21="closing",F21="future")),"complete","incomplete"))</x:f>
        <x:v>complete</x:v>
      </x:c>
    </x:row>
    <x:row r="22" ht="40" customHeight="1">
      <x:c r="A22" s="10" t="str">
        <x:v>S005</x:v>
      </x:c>
      <x:c r="B22" s="10" t="str">
        <x:v>source</x:v>
      </x:c>
      <x:c r="C22" s="10" t="str">
        <x:v>equity</x:v>
      </x:c>
      <x:c r="D22" s="10" t="str">
        <x:v>Sponsor future work equity</x:v>
      </x:c>
      <x:c r="E22" s="11" t="n">
        <x:v>200000</x:v>
      </x:c>
      <x:c r="F22" s="10" t="str">
        <x:v>future</x:v>
      </x:c>
      <x:c r="G22" s="10" t="str">
        <x:v>planned</x:v>
      </x:c>
      <x:c r="H22" s="10" t="str">
        <x:v>EQ-2</x:v>
      </x:c>
      <x:c r="I22" s="10" t="str">
        <x:v>Timing and funding order require confirmation</x:v>
      </x:c>
      <x:c r="J22" s="13" t="str">
        <x:f>IF(COUNTA(A22:I22)=0,"",IF(AND(A22&lt;&gt;"",ISNUMBER(E22),E22&gt;=0,OR(B22="source",B22="use"),OR(F22="preclosing",F22="closing",F22="future")),"complete","incomplete"))</x:f>
        <x:v>complete</x:v>
      </x:c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</x:sheetData>
  <x:conditionalFormatting sqref="D7:D10">
    <x:cfRule type="expression" dxfId="0" priority="1">
      <x:formula>ABS(D7)&gt;0.005</x:formula>
    </x:cfRule>
  </x:conditionalFormatting>
  <x:dataValidations count="2">
    <x:dataValidation type="list" sqref="B13:B22">
      <x:formula1>"source,use"</x:formula1>
    </x:dataValidation>
    <x:dataValidation type="list" sqref="F13:F22">
      <x:formula1>"preclosing,closing,future"</x:formula1>
    </x:dataValidation>
  </x:dataValidations>
  <x:pageMargins left="0.7" right="0.7" top="0.75" bottom="0.75" header="0.3" footer="0.3"/>
</x:worksheet>
</file>